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workbook.xml" ContentType="application/vnd.openxmlformats-officedocument.spreadsheetml.sheet.main+xml"/>
  <Override PartName="/xl/media/image1.wmf" ContentType="image/x-wmf"/>
  <Override PartName="/xl/media/image2.wmf" ContentType="image/x-wmf"/>
  <Override PartName="/xl/media/image3.wmf" ContentType="image/x-wmf"/>
  <Override PartName="/xl/media/image4.wmf" ContentType="image/x-wmf"/>
  <Override PartName="/xl/media/image5.wmf" ContentType="image/x-wmf"/>
  <Override PartName="/xl/media/image6.wmf" ContentType="image/x-wmf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3.xml.rels" ContentType="application/vnd.openxmlformats-package.relationship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боснование" sheetId="1" state="visible" r:id="rId2"/>
  </sheets>
  <externalReferences>
    <externalReference r:id="rId3"/>
    <externalReference r:id="rId4"/>
    <externalReference r:id="rId5"/>
  </externalReferences>
  <definedNames>
    <definedName function="false" hidden="false" localSheetId="0" name="_xlnm.Print_Area" vbProcedure="false">Обоснование!$A$1:$AD$69</definedName>
    <definedName function="false" hidden="true" localSheetId="0" name="_xlnm._FilterDatabase" vbProcedure="false">Обоснование!$A$17:$AD$47</definedName>
    <definedName function="false" hidden="false" name="ДА_НЕТ" vbProcedure="false">[1]Прочее!$A$2:$A$3</definedName>
    <definedName function="false" hidden="false" name="длолдо" vbProcedure="false">[2]ОКЕИ!$A$3:#REF!</definedName>
    <definedName function="false" hidden="false" name="ЗАКАЗЧИК" vbProcedure="false">[1]ЗАКАЗЧИК!$A$2:$A$102</definedName>
    <definedName function="false" hidden="false" name="НЕОБХОДИМОСТЬ_ПУБЛИКАЦИИ" vbProcedure="false">[1]НеобходимостьПубликации!$A$2:$A$3</definedName>
    <definedName function="false" hidden="false" name="нет" vbProcedure="false">[2]Прочее!$A$2:$A$3</definedName>
    <definedName function="false" hidden="false" name="ОКАТО" vbProcedure="false">[1]ОКАТО!$A$2:$A$33117</definedName>
    <definedName function="false" hidden="false" name="ОКВЭД" vbProcedure="false">[1]ОКВЭД!$A$2:$A$1843</definedName>
    <definedName function="false" hidden="false" name="ОКДП" vbProcedure="false">[1]ОКДП!$A$2:$A$45074</definedName>
    <definedName function="false" hidden="false" name="ОКЕИ" vbProcedure="false">[1]ОКЕИ!$A$3:$A$116</definedName>
    <definedName function="false" hidden="false" name="подгруппа" vbProcedure="false">#REF!</definedName>
    <definedName function="false" hidden="false" name="ПРИЧИНА_ЕП" vbProcedure="false">[1]ПричинаЕП!$A$2:$A$31</definedName>
    <definedName function="false" hidden="false" name="ПСП_ЦАУК" vbProcedure="false">[1]ПСП_ЦАУК!$A$2:$A$9</definedName>
    <definedName function="false" hidden="false" name="СП_ЗАКАЗЧИКА" vbProcedure="false">[1]СП_ЗАКАЗЧИКА!$A$1:$A$100</definedName>
    <definedName function="false" hidden="false" name="Список_предприятий" vbProcedure="false">[3]Справочник!$C$2:$C$13</definedName>
    <definedName function="false" hidden="false" name="СПОСОБ_ЗАКУПКИ" vbProcedure="false">[1]СпособЗакупки!$A$2:$A$9</definedName>
    <definedName function="false" hidden="false" name="СТАВКА_НДС" vbProcedure="false">[1]СТАВКА_НДС!$A$2:$A$6</definedName>
    <definedName function="false" hidden="false" name="ТИП_ПЛАНА" vbProcedure="false">'[1]Тип плана'!$A$2:$A$5</definedName>
    <definedName function="false" hidden="false" name="ТИП_ПРОГРАММЫ" vbProcedure="false">'[1]Тип программы'!$A$2:$A$6</definedName>
    <definedName function="false" hidden="false" name="ФОРМА_ПРОВЕДЕНИЯ" vbProcedure="false">[1]ФормаПроведения!$A$2:$A$3</definedName>
    <definedName function="false" hidden="false" name="ЭТП" vbProcedure="false">[1]ЭТП!$A$2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Q37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3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4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7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3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4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7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3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4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7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3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4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37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38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39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40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41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42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43" authorId="0">
      <text>
        <r>
          <rPr>
            <b val="true"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<sst xmlns="http://schemas.openxmlformats.org/spreadsheetml/2006/main" count="169" uniqueCount="137">
  <si>
    <t xml:space="preserve">Приложение №3</t>
  </si>
  <si>
    <t xml:space="preserve">к Положению о закупке товаров, рабо, услуг</t>
  </si>
  <si>
    <t xml:space="preserve">для нужд Управляемых обществ ООО "РКС-Холдинг"</t>
  </si>
  <si>
    <t xml:space="preserve">Исходные данные о потребности:</t>
  </si>
  <si>
    <t xml:space="preserve">Наименование Общества - Заказчика </t>
  </si>
  <si>
    <t xml:space="preserve">ООО "Самарские коммунальные системы"</t>
  </si>
  <si>
    <t xml:space="preserve">Код группы/подгруппы</t>
  </si>
  <si>
    <t xml:space="preserve">Наименование подгруппы</t>
  </si>
  <si>
    <t xml:space="preserve">Шины дя автоспецтехники</t>
  </si>
  <si>
    <t xml:space="preserve">Наименование группы</t>
  </si>
  <si>
    <t xml:space="preserve">Автоспецтехника</t>
  </si>
  <si>
    <t xml:space="preserve">Предмет закупки</t>
  </si>
  <si>
    <t xml:space="preserve">Место поставки, выполнения работ или оказания услуг</t>
  </si>
  <si>
    <t xml:space="preserve">г. Самара</t>
  </si>
  <si>
    <t xml:space="preserve">Указать доп.затраты включаемые в цену договора (транспортные расходы, повышенная гарантия, обучение и т.п.)</t>
  </si>
  <si>
    <t xml:space="preserve">Транспортные расходы</t>
  </si>
  <si>
    <t xml:space="preserve">№ п/п</t>
  </si>
  <si>
    <t xml:space="preserve">Код ЕНС</t>
  </si>
  <si>
    <t xml:space="preserve">Наименование потребности</t>
  </si>
  <si>
    <t xml:space="preserve">Ед. изм</t>
  </si>
  <si>
    <t xml:space="preserve">Кол-во к поставке</t>
  </si>
  <si>
    <t xml:space="preserve">Источник № 1 "Цены текущих договоров _______ года"</t>
  </si>
  <si>
    <r>
      <rPr>
        <b val="true"/>
        <sz val="12"/>
        <rFont val="Times New Roman"/>
        <family val="1"/>
        <charset val="204"/>
      </rPr>
      <t xml:space="preserve">
</t>
    </r>
    <r>
      <rPr>
        <b val="true"/>
        <sz val="10"/>
        <rFont val="Times New Roman"/>
        <family val="1"/>
        <charset val="204"/>
      </rPr>
      <t xml:space="preserve">Индекс роста цен для пересчета цен _____г. к уровню цен _____г.</t>
    </r>
  </si>
  <si>
    <t xml:space="preserve"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</si>
  <si>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 val="true"/>
        <sz val="14"/>
        <rFont val="Times New Roman"/>
        <family val="1"/>
        <charset val="204"/>
      </rPr>
      <t xml:space="preserve"> </t>
    </r>
    <r>
      <rPr>
        <b val="true"/>
        <sz val="10"/>
        <rFont val="Times New Roman"/>
        <family val="1"/>
        <charset val="204"/>
      </rPr>
      <t xml:space="preserve"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</si>
  <si>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</si>
  <si>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 val="true"/>
        <sz val="14"/>
        <rFont val="Times New Roman"/>
        <family val="1"/>
        <charset val="204"/>
      </rPr>
      <t xml:space="preserve">НМЦ: 
</t>
    </r>
    <r>
      <rPr>
        <b val="true"/>
        <sz val="10"/>
        <rFont val="Times New Roman"/>
        <family val="1"/>
        <charset val="204"/>
      </rPr>
      <t xml:space="preserve">Средняя цена руб. за ед. изм.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 </t>
    </r>
  </si>
  <si>
    <r>
      <rPr>
        <b val="true"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 val="true"/>
        <sz val="10"/>
        <color rgb="FFFF0000"/>
        <rFont val="Times New Roman"/>
        <family val="1"/>
        <charset val="204"/>
      </rPr>
      <t xml:space="preserve">без </t>
    </r>
    <r>
      <rPr>
        <b val="true"/>
        <sz val="10"/>
        <rFont val="Times New Roman"/>
        <family val="1"/>
        <charset val="204"/>
      </rPr>
      <t xml:space="preserve">НДС</t>
    </r>
  </si>
  <si>
    <r>
      <rPr>
        <b val="true"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 val="true"/>
        <sz val="10"/>
        <color rgb="FF000000"/>
        <rFont val="Times New Roman"/>
        <family val="1"/>
        <charset val="204"/>
      </rPr>
      <t xml:space="preserve">        </t>
    </r>
    <r>
      <rPr>
        <i val="true"/>
        <sz val="10"/>
        <color rgb="FFFF0000"/>
        <rFont val="Times New Roman"/>
        <family val="1"/>
        <charset val="204"/>
      </rPr>
      <t xml:space="preserve"> (не должен превышать 33%)</t>
    </r>
  </si>
  <si>
    <t xml:space="preserve">цена за ед.изм. без НДС</t>
  </si>
  <si>
    <t xml:space="preserve">№  договора</t>
  </si>
  <si>
    <t xml:space="preserve">дата  договора</t>
  </si>
  <si>
    <t xml:space="preserve">Наименование контрагента</t>
  </si>
  <si>
    <t xml:space="preserve">Источник № 2 "Предложения от потенциальных контрагентов"</t>
  </si>
  <si>
    <t xml:space="preserve">Источник № 3 "Данные реестра договоров  http://www.zakupki.gov.ru"</t>
  </si>
  <si>
    <t xml:space="preserve">Источник № 4 "Данные из открытых источников: прайс-листы из сети Интернет"</t>
  </si>
  <si>
    <t xml:space="preserve">ООО «Трэк-Авто»</t>
  </si>
  <si>
    <t xml:space="preserve">ООО «глобал-Авто»</t>
  </si>
  <si>
    <t xml:space="preserve">ООО «Вираж-шинторг»</t>
  </si>
  <si>
    <t xml:space="preserve">Поставщик 4</t>
  </si>
  <si>
    <t xml:space="preserve">Поставщик 5</t>
  </si>
  <si>
    <t xml:space="preserve">номер извещения 1 </t>
  </si>
  <si>
    <t xml:space="preserve">номер извещения 2</t>
  </si>
  <si>
    <t xml:space="preserve">номер извещения 3</t>
  </si>
  <si>
    <t xml:space="preserve">номер извещения 4</t>
  </si>
  <si>
    <t xml:space="preserve">номер извещения 5</t>
  </si>
  <si>
    <t xml:space="preserve">адрес сайта 1</t>
  </si>
  <si>
    <t xml:space="preserve">адрес сайта 2</t>
  </si>
  <si>
    <t xml:space="preserve">адрес сайта 3</t>
  </si>
  <si>
    <t xml:space="preserve">адрес сайта 4</t>
  </si>
  <si>
    <t xml:space="preserve">адрес сайта 5</t>
  </si>
  <si>
    <t xml:space="preserve">12.1.</t>
  </si>
  <si>
    <t xml:space="preserve">12.2.</t>
  </si>
  <si>
    <t xml:space="preserve">12.3.</t>
  </si>
  <si>
    <t xml:space="preserve">12.4.</t>
  </si>
  <si>
    <t xml:space="preserve">12.5.</t>
  </si>
  <si>
    <t xml:space="preserve">12.6.</t>
  </si>
  <si>
    <t xml:space="preserve">12.7.</t>
  </si>
  <si>
    <t xml:space="preserve">12.8.</t>
  </si>
  <si>
    <t xml:space="preserve">12.9.</t>
  </si>
  <si>
    <t xml:space="preserve">12.10.</t>
  </si>
  <si>
    <t xml:space="preserve">12.11.</t>
  </si>
  <si>
    <t xml:space="preserve">12.12.</t>
  </si>
  <si>
    <t xml:space="preserve">12.13.</t>
  </si>
  <si>
    <t xml:space="preserve">12.14.</t>
  </si>
  <si>
    <t xml:space="preserve">12.15.</t>
  </si>
  <si>
    <t xml:space="preserve">ЗЮ00002473</t>
  </si>
  <si>
    <t xml:space="preserve">Автошина 315/80 R22,5 NR 201 150/156L всесезонная</t>
  </si>
  <si>
    <t xml:space="preserve">шт</t>
  </si>
  <si>
    <t xml:space="preserve">ЗЮ00003032</t>
  </si>
  <si>
    <t xml:space="preserve">Автошина 245/70 R19,5 NF 201 136/134M всесезонная</t>
  </si>
  <si>
    <t xml:space="preserve">ЗЮ00003061</t>
  </si>
  <si>
    <t xml:space="preserve">Автошина 235/75 R17,5 NT 202 143/141J всесезонная</t>
  </si>
  <si>
    <t xml:space="preserve">ЗЮ00003063</t>
  </si>
  <si>
    <t xml:space="preserve">Автошина 8,25 R20 У-2 125/122J всесезонная</t>
  </si>
  <si>
    <t xml:space="preserve">ЗЮ00003215</t>
  </si>
  <si>
    <t xml:space="preserve">Автошина 11,20-20 F-35 114A6 нс6 всесезонная</t>
  </si>
  <si>
    <t xml:space="preserve">ЗЮ00003216</t>
  </si>
  <si>
    <t xml:space="preserve">Автошина 12,00-20 М-93 129F нс8 всесезонная</t>
  </si>
  <si>
    <t xml:space="preserve">ЗЮ00003217</t>
  </si>
  <si>
    <t xml:space="preserve">Автошина 13,6-38 Я-166 129A6 нс6 всесезонная</t>
  </si>
  <si>
    <t xml:space="preserve">ЗЮ00003241</t>
  </si>
  <si>
    <t xml:space="preserve">Автошина 285/50 R20 XL Hakkapeliitta R2 SUV 116R зимняя</t>
  </si>
  <si>
    <t xml:space="preserve">ЗЮ00003243</t>
  </si>
  <si>
    <t xml:space="preserve">Автошина 185/75 R16 К-156-1 92Q зимняя шипованная</t>
  </si>
  <si>
    <t xml:space="preserve">ЗЮ00003244</t>
  </si>
  <si>
    <t xml:space="preserve">Автошина 185/75 R16C Nordman 104/102R зимняя</t>
  </si>
  <si>
    <t xml:space="preserve">ЗЮ00003247</t>
  </si>
  <si>
    <t xml:space="preserve">Автошина 245/70 R19,5 NR 201 136/134M всесезонная</t>
  </si>
  <si>
    <t xml:space="preserve">ЗЮ00003264</t>
  </si>
  <si>
    <t xml:space="preserve">Автошина 225/60 R17 W-686 98H зимняя шипованная</t>
  </si>
  <si>
    <t xml:space="preserve">ЗЮ00004133</t>
  </si>
  <si>
    <t xml:space="preserve">Автошина 11 R22,5 Бел-298 148/145L всесезонная</t>
  </si>
  <si>
    <t xml:space="preserve">ЗЮ00004140</t>
  </si>
  <si>
    <t xml:space="preserve">Автошина 425/85 R21 Кама-1260 146J всесезонная</t>
  </si>
  <si>
    <t xml:space="preserve">ЗЮ00004144</t>
  </si>
  <si>
    <t xml:space="preserve">Автошина 280/508 R20 И-281 146J летняя</t>
  </si>
  <si>
    <t xml:space="preserve">ЗЮ00004145</t>
  </si>
  <si>
    <t xml:space="preserve">Автошина 280/508 R20 Кама-310 146/143K всесезонная</t>
  </si>
  <si>
    <t xml:space="preserve">ЗЮ00004494</t>
  </si>
  <si>
    <t xml:space="preserve">Автошина 15,5-38 Ф-2АД 137A7 нс8 всесезонная</t>
  </si>
  <si>
    <t xml:space="preserve">ЗЮ00004650</t>
  </si>
  <si>
    <t xml:space="preserve">Автошина 21,3 R24 ФД-14А 155A6 всесезонная</t>
  </si>
  <si>
    <t xml:space="preserve">ЗЮ00005054</t>
  </si>
  <si>
    <t xml:space="preserve">Автошина 175/65 R14 505 Ирбис 82T зимняя</t>
  </si>
  <si>
    <t xml:space="preserve">ЗЮ00005055</t>
  </si>
  <si>
    <t xml:space="preserve">Автошина 9,00 R20 ИН-142Б 136/133J всесезонная</t>
  </si>
  <si>
    <t xml:space="preserve">ЗЮ00005342</t>
  </si>
  <si>
    <t xml:space="preserve">Автокамера 9-20 (260х508)</t>
  </si>
  <si>
    <t xml:space="preserve">ЗЮ00005343</t>
  </si>
  <si>
    <t xml:space="preserve">Автокамера R16 (215х225) УК-16</t>
  </si>
  <si>
    <t xml:space="preserve">ЗЮ00005375</t>
  </si>
  <si>
    <t xml:space="preserve">Автошина 20,5-25 Ф-92А 178B нс28 всесезонная</t>
  </si>
  <si>
    <t xml:space="preserve">ЗЮ00005376</t>
  </si>
  <si>
    <t xml:space="preserve">Автошина 11,00 R20 Кама-310 150/146K всесезонная</t>
  </si>
  <si>
    <t xml:space="preserve">ЗЮ00040541</t>
  </si>
  <si>
    <t xml:space="preserve">Автошина 185/75 R16С 104/102R летняя</t>
  </si>
  <si>
    <t xml:space="preserve">ЗЮ00040546</t>
  </si>
  <si>
    <t xml:space="preserve">Автокамера 10,00-20 (280х508)</t>
  </si>
  <si>
    <t xml:space="preserve">ЗЮ00040547</t>
  </si>
  <si>
    <t xml:space="preserve">Лента ободная (флиппер) 7,7-20 (195х508)</t>
  </si>
  <si>
    <t xml:space="preserve">ЗЮ00040548</t>
  </si>
  <si>
    <t xml:space="preserve">Лента ободная (флиппер) 6,7-20 (170х508)</t>
  </si>
  <si>
    <t xml:space="preserve">ЗЮ00041255</t>
  </si>
  <si>
    <t xml:space="preserve">Автошина 440/80-24 168А8 нс22 всесезонная</t>
  </si>
  <si>
    <t xml:space="preserve">Общая НМЦ договора установлена Заказчиком</t>
  </si>
  <si>
    <t xml:space="preserve">Приложения:</t>
  </si>
  <si>
    <t xml:space="preserve">1.</t>
  </si>
  <si>
    <t xml:space="preserve">2.</t>
  </si>
  <si>
    <t xml:space="preserve">3.</t>
  </si>
  <si>
    <t xml:space="preserve">Исполнитель:</t>
  </si>
  <si>
    <t xml:space="preserve">Терехов Максим Адександрович  Инженер по подготовке производства</t>
  </si>
  <si>
    <t xml:space="preserve">дата</t>
  </si>
  <si>
    <t xml:space="preserve">ФИО, должность</t>
  </si>
  <si>
    <t xml:space="preserve">подпись</t>
  </si>
  <si>
    <t xml:space="preserve">Руководитель подразделения снабжения:</t>
  </si>
  <si>
    <t xml:space="preserve"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</si>
</sst>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DD/MM/YY;@"/>
    <numFmt numFmtId="167" formatCode="#,##0.000"/>
    <numFmt numFmtId="168" formatCode="0.00"/>
    <numFmt numFmtId="169" formatCode="_-* #,##0.00_р_._-;\-* #,##0.00_р_._-;_-* \-??_р_._-;_-@_-"/>
    <numFmt numFmtId="170" formatCode="#,##0.00_ ;\-#,##0.00\ "/>
    <numFmt numFmtId="171" formatCode="#,##0"/>
    <numFmt numFmtId="172" formatCode="@"/>
    <numFmt numFmtId="173" formatCode="DD/MM/YYYY"/>
  </numFmts>
  <fonts count="17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8"/>
      <name val="Arial"/>
      <family val="0"/>
      <charset val="1"/>
    </font>
    <font>
      <b val="true"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4" fillId="4" borderId="1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2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externalLink" Target="externalLinks/externalLink2.xml"/><Relationship Id="rId5" Type="http://schemas.openxmlformats.org/officeDocument/2006/relationships/externalLink" Target="externalLinks/externalLink3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wmf"/><Relationship Id="rId2" Type="http://schemas.openxmlformats.org/officeDocument/2006/relationships/image" Target="../media/image2.wmf"/><Relationship Id="rId3" Type="http://schemas.openxmlformats.org/officeDocument/2006/relationships/image" Target="../media/image3.wmf"/><Relationship Id="rId4" Type="http://schemas.openxmlformats.org/officeDocument/2006/relationships/image" Target="../media/image4.wmf"/><Relationship Id="rId5" Type="http://schemas.openxmlformats.org/officeDocument/2006/relationships/image" Target="../media/image5.wmf"/><Relationship Id="rId6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26</xdr:col>
      <xdr:colOff>706680</xdr:colOff>
      <xdr:row>9</xdr:row>
      <xdr:rowOff>65880</xdr:rowOff>
    </xdr:from>
    <xdr:to>
      <xdr:col>28</xdr:col>
      <xdr:colOff>409320</xdr:colOff>
      <xdr:row>10</xdr:row>
      <xdr:rowOff>97560</xdr:rowOff>
    </xdr:to>
    <xdr:pic>
      <xdr:nvPicPr>
        <xdr:cNvPr id="0" name="Picture 5" descr=""/>
        <xdr:cNvPicPr/>
      </xdr:nvPicPr>
      <xdr:blipFill>
        <a:blip r:embed="rId1"/>
        <a:stretch/>
      </xdr:blipFill>
      <xdr:spPr>
        <a:xfrm>
          <a:off x="15216120" y="1677240"/>
          <a:ext cx="147816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291960</xdr:colOff>
      <xdr:row>20</xdr:row>
      <xdr:rowOff>52560</xdr:rowOff>
    </xdr:from>
    <xdr:to>
      <xdr:col>28</xdr:col>
      <xdr:colOff>314280</xdr:colOff>
      <xdr:row>20</xdr:row>
      <xdr:rowOff>111960</xdr:rowOff>
    </xdr:to>
    <xdr:pic>
      <xdr:nvPicPr>
        <xdr:cNvPr id="1" name="Picture 6" descr=""/>
        <xdr:cNvPicPr/>
      </xdr:nvPicPr>
      <xdr:blipFill>
        <a:blip r:embed="rId2"/>
        <a:stretch/>
      </xdr:blipFill>
      <xdr:spPr>
        <a:xfrm rot="10800000">
          <a:off x="16554600" y="3897000"/>
          <a:ext cx="22320" cy="5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73080</xdr:colOff>
      <xdr:row>47</xdr:row>
      <xdr:rowOff>111240</xdr:rowOff>
    </xdr:from>
    <xdr:to>
      <xdr:col>28</xdr:col>
      <xdr:colOff>906120</xdr:colOff>
      <xdr:row>47</xdr:row>
      <xdr:rowOff>111600</xdr:rowOff>
    </xdr:to>
    <xdr:pic>
      <xdr:nvPicPr>
        <xdr:cNvPr id="2" name="Picture 1" descr=""/>
        <xdr:cNvPicPr/>
      </xdr:nvPicPr>
      <xdr:blipFill>
        <a:blip r:embed="rId3"/>
        <a:stretch/>
      </xdr:blipFill>
      <xdr:spPr>
        <a:xfrm>
          <a:off x="16358040" y="8403480"/>
          <a:ext cx="83304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72720</xdr:colOff>
      <xdr:row>40</xdr:row>
      <xdr:rowOff>109800</xdr:rowOff>
    </xdr:from>
    <xdr:to>
      <xdr:col>28</xdr:col>
      <xdr:colOff>906120</xdr:colOff>
      <xdr:row>40</xdr:row>
      <xdr:rowOff>110160</xdr:rowOff>
    </xdr:to>
    <xdr:pic>
      <xdr:nvPicPr>
        <xdr:cNvPr id="3" name="Picture 1" descr=""/>
        <xdr:cNvPicPr/>
      </xdr:nvPicPr>
      <xdr:blipFill>
        <a:blip r:embed="rId4"/>
        <a:stretch/>
      </xdr:blipFill>
      <xdr:spPr>
        <a:xfrm>
          <a:off x="16357680" y="7264800"/>
          <a:ext cx="8334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72720</xdr:colOff>
      <xdr:row>41</xdr:row>
      <xdr:rowOff>111600</xdr:rowOff>
    </xdr:from>
    <xdr:to>
      <xdr:col>28</xdr:col>
      <xdr:colOff>906120</xdr:colOff>
      <xdr:row>41</xdr:row>
      <xdr:rowOff>111960</xdr:rowOff>
    </xdr:to>
    <xdr:pic>
      <xdr:nvPicPr>
        <xdr:cNvPr id="4" name="Picture 1" descr=""/>
        <xdr:cNvPicPr/>
      </xdr:nvPicPr>
      <xdr:blipFill>
        <a:blip r:embed="rId5"/>
        <a:stretch/>
      </xdr:blipFill>
      <xdr:spPr>
        <a:xfrm>
          <a:off x="16357680" y="7429320"/>
          <a:ext cx="83340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72720</xdr:colOff>
      <xdr:row>39</xdr:row>
      <xdr:rowOff>112320</xdr:rowOff>
    </xdr:from>
    <xdr:to>
      <xdr:col>28</xdr:col>
      <xdr:colOff>906120</xdr:colOff>
      <xdr:row>39</xdr:row>
      <xdr:rowOff>112680</xdr:rowOff>
    </xdr:to>
    <xdr:pic>
      <xdr:nvPicPr>
        <xdr:cNvPr id="5" name="Picture 1" descr=""/>
        <xdr:cNvPicPr/>
      </xdr:nvPicPr>
      <xdr:blipFill>
        <a:blip r:embed="rId6"/>
        <a:stretch/>
      </xdr:blipFill>
      <xdr:spPr>
        <a:xfrm>
          <a:off x="16357680" y="7104600"/>
          <a:ext cx="83340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Users/t.lykyanova/AppData/Local/Microsoft/Windows/Temporary%20Internet%20Files/Content.Outlook/A5PONCI2/&#1050;&#1086;&#1087;&#1080;&#1103;%20&#1050;&#1086;&#1087;&#1080;&#1103;%20&#1064;&#1072;&#1073;&#1083;&#1086;&#1085;_&#1056;&#1055;&#1047;_(&#1055;&#1088;&#1080;&#1083;&#1086;&#1078;&#1077;&#1085;&#1080;&#1077;%20&#8470;1)%2002%2007%202014.xlsm" TargetMode="External"/>
</Relationships>
</file>

<file path=xl/externalLinks/_rels/externalLink3.xml.rels><?xml version="1.0" encoding="UTF-8"?>
<Relationships xmlns="http://schemas.openxmlformats.org/package/2006/relationships"><Relationship Id="rId1" Type="http://schemas.openxmlformats.org/officeDocument/2006/relationships/externalLinkPath" Target="ukrvk/Users/o.bychkova/Documents/&#1056;&#1077;&#1077;&#1089;&#1090;&#1088;%20&#1056;&#1042;&#1050;/&#1056;&#1077;&#1077;&#1089;&#1090;&#1088;%20&#1079;&#1072;&#1082;&#1091;&#1087;&#1086;&#1082;%20&#1056;&#1042;&#1050;%2014042014.xlsm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true"/>
  </sheetPr>
  <dimension ref="A1:AD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70" zoomScalePageLayoutView="85" workbookViewId="0">
      <pane xSplit="3" ySplit="17" topLeftCell="J38" activePane="bottomRight" state="frozen"/>
      <selection pane="topLeft" activeCell="A1" activeCellId="0" sqref="A1"/>
      <selection pane="topRight" activeCell="J1" activeCellId="0" sqref="J1"/>
      <selection pane="bottomLeft" activeCell="A38" activeCellId="0" sqref="A38"/>
      <selection pane="bottomRight" activeCell="P53" activeCellId="0" sqref="P53"/>
    </sheetView>
  </sheetViews>
  <sheetFormatPr defaultRowHeight="12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12.71"/>
    <col collapsed="false" customWidth="true" hidden="false" outlineLevel="0" max="3" min="3" style="1" width="40.21"/>
    <col collapsed="false" customWidth="true" hidden="false" outlineLevel="0" max="4" min="4" style="1" width="8.29"/>
    <col collapsed="false" customWidth="true" hidden="false" outlineLevel="0" max="5" min="5" style="1" width="9.59"/>
    <col collapsed="false" customWidth="true" hidden="false" outlineLevel="0" max="8" min="6" style="1" width="10.85"/>
    <col collapsed="false" customWidth="true" hidden="false" outlineLevel="0" max="9" min="9" style="1" width="13.14"/>
    <col collapsed="false" customWidth="true" hidden="false" outlineLevel="0" max="10" min="10" style="1" width="14.43"/>
    <col collapsed="false" customWidth="true" hidden="false" outlineLevel="0" max="11" min="11" style="1" width="16.02"/>
    <col collapsed="false" customWidth="true" hidden="false" outlineLevel="0" max="16" min="12" style="1" width="10.85"/>
    <col collapsed="false" customWidth="true" hidden="true" outlineLevel="0" max="26" min="17" style="1" width="12.71"/>
    <col collapsed="false" customWidth="true" hidden="false" outlineLevel="0" max="27" min="27" style="1" width="12.14"/>
    <col collapsed="false" customWidth="true" hidden="false" outlineLevel="0" max="28" min="28" style="1" width="13.02"/>
    <col collapsed="false" customWidth="true" hidden="false" outlineLevel="0" max="29" min="29" style="1" width="12.86"/>
    <col collapsed="false" customWidth="true" hidden="false" outlineLevel="0" max="30" min="30" style="1" width="14.28"/>
    <col collapsed="false" customWidth="true" hidden="false" outlineLevel="0" max="1025" min="31" style="1" width="8.86"/>
  </cols>
  <sheetData>
    <row r="1" customFormat="false" ht="15.75" hidden="false" customHeight="false" outlineLevel="0" collapsed="false">
      <c r="V1" s="2"/>
      <c r="AA1" s="1" t="s">
        <v>0</v>
      </c>
    </row>
    <row r="2" customFormat="false" ht="15.75" hidden="false" customHeight="false" outlineLevel="0" collapsed="false">
      <c r="V2" s="2"/>
      <c r="AA2" s="1" t="s">
        <v>1</v>
      </c>
    </row>
    <row r="3" customFormat="false" ht="15.75" hidden="false" customHeight="false" outlineLevel="0" collapsed="false">
      <c r="V3" s="2"/>
      <c r="AA3" s="1" t="s">
        <v>2</v>
      </c>
    </row>
    <row r="4" customFormat="false" ht="15.75" hidden="false" customHeight="false" outlineLevel="0" collapsed="false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customFormat="false" ht="12.75" hidden="false" customHeight="false" outlineLevel="0" collapsed="false">
      <c r="C5" s="4" t="s">
        <v>3</v>
      </c>
      <c r="D5" s="4"/>
      <c r="E5" s="4"/>
      <c r="F5" s="4"/>
      <c r="G5" s="4"/>
      <c r="H5" s="4"/>
      <c r="I5" s="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</row>
    <row r="6" s="6" customFormat="true" ht="12.75" hidden="false" customHeight="true" outlineLevel="0" collapsed="false">
      <c r="C6" s="7" t="s">
        <v>4</v>
      </c>
      <c r="D6" s="7" t="s">
        <v>5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="6" customFormat="true" ht="12.8" hidden="false" customHeight="false" outlineLevel="0" collapsed="false">
      <c r="C7" s="7" t="s">
        <v>6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</row>
    <row r="8" s="6" customFormat="true" ht="12.8" hidden="false" customHeight="true" outlineLevel="0" collapsed="false">
      <c r="C8" s="7" t="s">
        <v>7</v>
      </c>
      <c r="D8" s="7" t="s">
        <v>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="6" customFormat="true" ht="12.8" hidden="false" customHeight="true" outlineLevel="0" collapsed="false">
      <c r="C9" s="7" t="s">
        <v>9</v>
      </c>
      <c r="D9" s="7" t="s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="6" customFormat="true" ht="12.75" hidden="false" customHeight="true" outlineLevel="0" collapsed="false">
      <c r="C10" s="7" t="s">
        <v>11</v>
      </c>
      <c r="D10" s="7" t="s">
        <v>8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="6" customFormat="true" ht="25.5" hidden="false" customHeight="true" outlineLevel="0" collapsed="false">
      <c r="C11" s="7" t="s">
        <v>12</v>
      </c>
      <c r="D11" s="7" t="s">
        <v>13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="6" customFormat="true" ht="38.25" hidden="false" customHeight="true" outlineLevel="0" collapsed="false">
      <c r="C12" s="7" t="s">
        <v>14</v>
      </c>
      <c r="D12" s="7" t="s">
        <v>15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customFormat="false" ht="12.75" hidden="true" customHeight="false" outlineLevel="0" collapsed="false"/>
    <row r="14" customFormat="false" ht="12.75" hidden="false" customHeight="true" outlineLevel="0" collapsed="false">
      <c r="A14" s="9" t="s">
        <v>16</v>
      </c>
      <c r="B14" s="9" t="s">
        <v>17</v>
      </c>
      <c r="C14" s="9" t="s">
        <v>18</v>
      </c>
      <c r="D14" s="9" t="s">
        <v>19</v>
      </c>
      <c r="E14" s="9" t="s">
        <v>20</v>
      </c>
      <c r="F14" s="9" t="s">
        <v>21</v>
      </c>
      <c r="G14" s="9"/>
      <c r="H14" s="9"/>
      <c r="I14" s="9"/>
      <c r="J14" s="10" t="s">
        <v>22</v>
      </c>
      <c r="K14" s="9" t="s">
        <v>23</v>
      </c>
      <c r="L14" s="11" t="s">
        <v>24</v>
      </c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2" t="s">
        <v>25</v>
      </c>
      <c r="AB14" s="13" t="s">
        <v>26</v>
      </c>
      <c r="AC14" s="9" t="s">
        <v>27</v>
      </c>
      <c r="AD14" s="14" t="s">
        <v>28</v>
      </c>
    </row>
    <row r="15" customFormat="false" ht="12.75" hidden="false" customHeight="true" outlineLevel="0" collapsed="false">
      <c r="A15" s="9"/>
      <c r="B15" s="9"/>
      <c r="C15" s="9"/>
      <c r="D15" s="9"/>
      <c r="E15" s="9"/>
      <c r="F15" s="9" t="s">
        <v>29</v>
      </c>
      <c r="G15" s="9" t="s">
        <v>30</v>
      </c>
      <c r="H15" s="9" t="s">
        <v>31</v>
      </c>
      <c r="I15" s="9" t="s">
        <v>32</v>
      </c>
      <c r="J15" s="10"/>
      <c r="K15" s="10"/>
      <c r="L15" s="15" t="s">
        <v>33</v>
      </c>
      <c r="M15" s="15"/>
      <c r="N15" s="15"/>
      <c r="O15" s="15"/>
      <c r="P15" s="15"/>
      <c r="Q15" s="15" t="s">
        <v>34</v>
      </c>
      <c r="R15" s="15"/>
      <c r="S15" s="15"/>
      <c r="T15" s="15"/>
      <c r="U15" s="15"/>
      <c r="V15" s="9" t="s">
        <v>35</v>
      </c>
      <c r="W15" s="9"/>
      <c r="X15" s="9"/>
      <c r="Y15" s="9"/>
      <c r="Z15" s="9"/>
      <c r="AA15" s="12"/>
      <c r="AB15" s="13"/>
      <c r="AC15" s="13"/>
      <c r="AD15" s="14"/>
    </row>
    <row r="16" customFormat="false" ht="27.35" hidden="false" customHeight="true" outlineLevel="0" collapsed="false">
      <c r="A16" s="9"/>
      <c r="B16" s="9"/>
      <c r="C16" s="9"/>
      <c r="D16" s="9"/>
      <c r="E16" s="9"/>
      <c r="F16" s="9"/>
      <c r="G16" s="9"/>
      <c r="H16" s="9"/>
      <c r="I16" s="9"/>
      <c r="J16" s="10"/>
      <c r="K16" s="10"/>
      <c r="L16" s="9" t="s">
        <v>36</v>
      </c>
      <c r="M16" s="9" t="s">
        <v>37</v>
      </c>
      <c r="N16" s="9" t="s">
        <v>38</v>
      </c>
      <c r="O16" s="9" t="s">
        <v>39</v>
      </c>
      <c r="P16" s="9" t="s">
        <v>40</v>
      </c>
      <c r="Q16" s="9" t="s">
        <v>41</v>
      </c>
      <c r="R16" s="9" t="s">
        <v>42</v>
      </c>
      <c r="S16" s="9" t="s">
        <v>43</v>
      </c>
      <c r="T16" s="9" t="s">
        <v>44</v>
      </c>
      <c r="U16" s="9" t="s">
        <v>45</v>
      </c>
      <c r="V16" s="9" t="s">
        <v>46</v>
      </c>
      <c r="W16" s="9" t="s">
        <v>47</v>
      </c>
      <c r="X16" s="9" t="s">
        <v>48</v>
      </c>
      <c r="Y16" s="9" t="s">
        <v>49</v>
      </c>
      <c r="Z16" s="9" t="s">
        <v>50</v>
      </c>
      <c r="AA16" s="12"/>
      <c r="AB16" s="13"/>
      <c r="AC16" s="13"/>
      <c r="AD16" s="14"/>
    </row>
    <row r="17" s="20" customFormat="true" ht="12.75" hidden="false" customHeight="false" outlineLevel="0" collapsed="false">
      <c r="A17" s="16" t="n">
        <v>1</v>
      </c>
      <c r="B17" s="17" t="n">
        <v>2</v>
      </c>
      <c r="C17" s="18" t="n">
        <v>3</v>
      </c>
      <c r="D17" s="17" t="n">
        <v>4</v>
      </c>
      <c r="E17" s="17" t="n">
        <v>5</v>
      </c>
      <c r="F17" s="17" t="n">
        <v>6</v>
      </c>
      <c r="G17" s="17" t="n">
        <v>7</v>
      </c>
      <c r="H17" s="17" t="n">
        <v>8</v>
      </c>
      <c r="I17" s="17" t="n">
        <v>9</v>
      </c>
      <c r="J17" s="17" t="n">
        <v>10</v>
      </c>
      <c r="K17" s="17" t="n">
        <v>11</v>
      </c>
      <c r="L17" s="16" t="s">
        <v>51</v>
      </c>
      <c r="M17" s="16" t="s">
        <v>52</v>
      </c>
      <c r="N17" s="16" t="s">
        <v>53</v>
      </c>
      <c r="O17" s="16" t="s">
        <v>54</v>
      </c>
      <c r="P17" s="16" t="s">
        <v>55</v>
      </c>
      <c r="Q17" s="16" t="s">
        <v>56</v>
      </c>
      <c r="R17" s="16" t="s">
        <v>57</v>
      </c>
      <c r="S17" s="16" t="s">
        <v>58</v>
      </c>
      <c r="T17" s="16" t="s">
        <v>59</v>
      </c>
      <c r="U17" s="16" t="s">
        <v>60</v>
      </c>
      <c r="V17" s="16" t="s">
        <v>61</v>
      </c>
      <c r="W17" s="16" t="s">
        <v>62</v>
      </c>
      <c r="X17" s="16" t="s">
        <v>63</v>
      </c>
      <c r="Y17" s="16" t="s">
        <v>64</v>
      </c>
      <c r="Z17" s="16" t="s">
        <v>65</v>
      </c>
      <c r="AA17" s="19" t="n">
        <v>13</v>
      </c>
      <c r="AB17" s="19" t="n">
        <v>14</v>
      </c>
      <c r="AC17" s="19" t="n">
        <v>15</v>
      </c>
      <c r="AD17" s="19" t="n">
        <v>16</v>
      </c>
    </row>
    <row r="18" customFormat="false" ht="12.8" hidden="false" customHeight="false" outlineLevel="0" collapsed="false">
      <c r="A18" s="21" t="n">
        <v>1</v>
      </c>
      <c r="B18" s="22" t="s">
        <v>66</v>
      </c>
      <c r="C18" s="22" t="s">
        <v>67</v>
      </c>
      <c r="D18" s="23" t="s">
        <v>68</v>
      </c>
      <c r="E18" s="24" t="n">
        <v>1</v>
      </c>
      <c r="F18" s="25"/>
      <c r="G18" s="24"/>
      <c r="H18" s="26"/>
      <c r="I18" s="26"/>
      <c r="J18" s="27" t="n">
        <v>1.0379</v>
      </c>
      <c r="K18" s="24" t="str">
        <f aca="false">IF(SUM(F18)=0,"",F18*J18)</f>
        <v/>
      </c>
      <c r="L18" s="28" t="n">
        <v>33416.66</v>
      </c>
      <c r="M18" s="28" t="n">
        <v>33815.83</v>
      </c>
      <c r="N18" s="28" t="n">
        <v>28000</v>
      </c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0" t="n">
        <f aca="false">COUNTIF(K18:Z18,"&gt;0")</f>
        <v>3</v>
      </c>
      <c r="AB18" s="31" t="n">
        <f aca="false">CEILING(SUM(K18:Z18)/COUNTIF(K18:Z18,"&gt;0"),0.01)</f>
        <v>31744.17</v>
      </c>
      <c r="AC18" s="31" t="n">
        <f aca="false">AB18*E18</f>
        <v>31744.17</v>
      </c>
      <c r="AD18" s="32" t="n">
        <f aca="false">STDEV(K18:Z18)/AB18*100</f>
        <v>10.2339333114138</v>
      </c>
    </row>
    <row r="19" customFormat="false" ht="12.8" hidden="false" customHeight="false" outlineLevel="0" collapsed="false">
      <c r="A19" s="21" t="n">
        <v>2</v>
      </c>
      <c r="B19" s="22" t="s">
        <v>69</v>
      </c>
      <c r="C19" s="22" t="s">
        <v>70</v>
      </c>
      <c r="D19" s="23" t="s">
        <v>68</v>
      </c>
      <c r="E19" s="24" t="n">
        <v>1</v>
      </c>
      <c r="F19" s="25"/>
      <c r="G19" s="24"/>
      <c r="H19" s="26"/>
      <c r="I19" s="26"/>
      <c r="J19" s="27" t="n">
        <v>1.0379</v>
      </c>
      <c r="K19" s="24" t="str">
        <f aca="false">IF(SUM(F19)=0,"",F19*J19)</f>
        <v/>
      </c>
      <c r="L19" s="28" t="n">
        <v>14750</v>
      </c>
      <c r="M19" s="28" t="n">
        <v>15855</v>
      </c>
      <c r="N19" s="28" t="n">
        <v>13166.66</v>
      </c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0" t="n">
        <f aca="false">COUNTIF(K19:Z19,"&gt;0")</f>
        <v>3</v>
      </c>
      <c r="AB19" s="31" t="n">
        <f aca="false">CEILING(SUM(K19:Z19)/COUNTIF(K19:Z19,"&gt;0"),0.01)</f>
        <v>14590.56</v>
      </c>
      <c r="AC19" s="31" t="n">
        <f aca="false">AB19*E19</f>
        <v>14590.56</v>
      </c>
      <c r="AD19" s="32" t="n">
        <f aca="false">STDEV(K19:Z19)/AB19*100</f>
        <v>9.26108405894702</v>
      </c>
    </row>
    <row r="20" customFormat="false" ht="12.8" hidden="false" customHeight="false" outlineLevel="0" collapsed="false">
      <c r="A20" s="21" t="n">
        <v>3</v>
      </c>
      <c r="B20" s="22" t="s">
        <v>71</v>
      </c>
      <c r="C20" s="22" t="s">
        <v>72</v>
      </c>
      <c r="D20" s="23" t="s">
        <v>68</v>
      </c>
      <c r="E20" s="24" t="n">
        <v>1</v>
      </c>
      <c r="F20" s="25"/>
      <c r="G20" s="24"/>
      <c r="H20" s="26"/>
      <c r="I20" s="26"/>
      <c r="J20" s="27" t="n">
        <v>1.0379</v>
      </c>
      <c r="K20" s="24" t="str">
        <f aca="false">IF(SUM(F20)=0,"",F20*J20)</f>
        <v/>
      </c>
      <c r="L20" s="28" t="n">
        <v>14250</v>
      </c>
      <c r="M20" s="28" t="n">
        <v>15310</v>
      </c>
      <c r="N20" s="28" t="n">
        <v>13000</v>
      </c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30" t="n">
        <f aca="false">COUNTIF(K20:Z20,"&gt;0")</f>
        <v>3</v>
      </c>
      <c r="AB20" s="31" t="n">
        <f aca="false">CEILING(SUM(K20:Z20)/COUNTIF(K20:Z20,"&gt;0"),0.01)</f>
        <v>14186.67</v>
      </c>
      <c r="AC20" s="31" t="n">
        <f aca="false">AB20*E20</f>
        <v>14186.67</v>
      </c>
      <c r="AD20" s="32" t="n">
        <f aca="false">STDEV(K20:Z20)/AB20*100</f>
        <v>8.15062009214492</v>
      </c>
    </row>
    <row r="21" customFormat="false" ht="12.8" hidden="false" customHeight="false" outlineLevel="0" collapsed="false">
      <c r="A21" s="21" t="n">
        <v>4</v>
      </c>
      <c r="B21" s="22" t="s">
        <v>73</v>
      </c>
      <c r="C21" s="22" t="s">
        <v>74</v>
      </c>
      <c r="D21" s="23" t="s">
        <v>68</v>
      </c>
      <c r="E21" s="24" t="n">
        <v>1</v>
      </c>
      <c r="F21" s="25"/>
      <c r="G21" s="24"/>
      <c r="H21" s="26"/>
      <c r="I21" s="26"/>
      <c r="J21" s="27" t="n">
        <v>1.0379</v>
      </c>
      <c r="K21" s="24" t="str">
        <f aca="false">IF(SUM(F21)=0,"",F21*J21)</f>
        <v/>
      </c>
      <c r="L21" s="28" t="n">
        <v>11500</v>
      </c>
      <c r="M21" s="28" t="n">
        <v>12904.166</v>
      </c>
      <c r="N21" s="28" t="n">
        <v>11666.66</v>
      </c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30" t="n">
        <f aca="false">COUNTIF(K21:Z21,"&gt;0")</f>
        <v>3</v>
      </c>
      <c r="AB21" s="31" t="n">
        <f aca="false">CEILING(SUM(K21:Z21)/COUNTIF(K21:Z21,"&gt;0"),0.01)</f>
        <v>12023.61</v>
      </c>
      <c r="AC21" s="31" t="n">
        <f aca="false">AB21*E21</f>
        <v>12023.61</v>
      </c>
      <c r="AD21" s="32" t="n">
        <f aca="false">STDEV(K21:Z21)/AB21*100</f>
        <v>6.38015015320991</v>
      </c>
    </row>
    <row r="22" customFormat="false" ht="12.8" hidden="false" customHeight="false" outlineLevel="0" collapsed="false">
      <c r="A22" s="21" t="n">
        <v>5</v>
      </c>
      <c r="B22" s="22" t="s">
        <v>75</v>
      </c>
      <c r="C22" s="22" t="s">
        <v>76</v>
      </c>
      <c r="D22" s="23" t="s">
        <v>68</v>
      </c>
      <c r="E22" s="24" t="n">
        <v>1</v>
      </c>
      <c r="F22" s="25"/>
      <c r="G22" s="24"/>
      <c r="H22" s="26"/>
      <c r="I22" s="26"/>
      <c r="J22" s="27" t="n">
        <v>1.0379</v>
      </c>
      <c r="K22" s="24" t="str">
        <f aca="false">IF(SUM(F22)=0,"",F22*J22)</f>
        <v/>
      </c>
      <c r="L22" s="28" t="n">
        <v>11916.66</v>
      </c>
      <c r="M22" s="28" t="n">
        <v>11700.833</v>
      </c>
      <c r="N22" s="28" t="n">
        <v>12333.33</v>
      </c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30" t="n">
        <f aca="false">COUNTIF(K22:Z22,"&gt;0")</f>
        <v>3</v>
      </c>
      <c r="AB22" s="31" t="n">
        <f aca="false">CEILING(SUM(K22:Z22)/COUNTIF(K22:Z22,"&gt;0"),0.01)</f>
        <v>11983.61</v>
      </c>
      <c r="AC22" s="31" t="n">
        <f aca="false">AB22*E22</f>
        <v>11983.61</v>
      </c>
      <c r="AD22" s="32" t="n">
        <f aca="false">STDEV(K22:Z22)/AB22*100</f>
        <v>2.6829913196134</v>
      </c>
    </row>
    <row r="23" customFormat="false" ht="12.8" hidden="false" customHeight="false" outlineLevel="0" collapsed="false">
      <c r="A23" s="21" t="n">
        <v>6</v>
      </c>
      <c r="B23" s="22" t="s">
        <v>77</v>
      </c>
      <c r="C23" s="22" t="s">
        <v>78</v>
      </c>
      <c r="D23" s="23" t="s">
        <v>68</v>
      </c>
      <c r="E23" s="24" t="n">
        <v>1</v>
      </c>
      <c r="F23" s="25"/>
      <c r="G23" s="24"/>
      <c r="H23" s="26"/>
      <c r="I23" s="26"/>
      <c r="J23" s="27" t="n">
        <v>1.0379</v>
      </c>
      <c r="K23" s="24" t="str">
        <f aca="false">IF(SUM(F23)=0,"",F23*J23)</f>
        <v/>
      </c>
      <c r="L23" s="28" t="n">
        <v>20832.5</v>
      </c>
      <c r="M23" s="28" t="n">
        <v>22152.5</v>
      </c>
      <c r="N23" s="28" t="n">
        <v>21583.33</v>
      </c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30" t="n">
        <f aca="false">COUNTIF(K23:Z23,"&gt;0")</f>
        <v>3</v>
      </c>
      <c r="AB23" s="31" t="n">
        <f aca="false">CEILING(SUM(K23:Z23)/COUNTIF(K23:Z23,"&gt;0"),0.01)</f>
        <v>21522.78</v>
      </c>
      <c r="AC23" s="31" t="n">
        <f aca="false">AB23*E23</f>
        <v>21522.78</v>
      </c>
      <c r="AD23" s="32" t="n">
        <f aca="false">STDEV(K23:Z23)/AB23*100</f>
        <v>3.0761828999849</v>
      </c>
    </row>
    <row r="24" customFormat="false" ht="12.8" hidden="false" customHeight="false" outlineLevel="0" collapsed="false">
      <c r="A24" s="21" t="n">
        <v>7</v>
      </c>
      <c r="B24" s="22" t="s">
        <v>79</v>
      </c>
      <c r="C24" s="22" t="s">
        <v>80</v>
      </c>
      <c r="D24" s="23" t="s">
        <v>68</v>
      </c>
      <c r="E24" s="24" t="n">
        <v>1</v>
      </c>
      <c r="F24" s="25"/>
      <c r="G24" s="24"/>
      <c r="H24" s="26"/>
      <c r="I24" s="26"/>
      <c r="J24" s="27" t="n">
        <v>1.0379</v>
      </c>
      <c r="K24" s="24" t="str">
        <f aca="false">IF(SUM(F24)=0,"",F24*J24)</f>
        <v/>
      </c>
      <c r="L24" s="28" t="n">
        <v>27000</v>
      </c>
      <c r="M24" s="28" t="n">
        <v>23812.5</v>
      </c>
      <c r="N24" s="28" t="n">
        <v>25366.66</v>
      </c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30" t="n">
        <f aca="false">COUNTIF(K24:Z24,"&gt;0")</f>
        <v>3</v>
      </c>
      <c r="AB24" s="31" t="n">
        <f aca="false">CEILING(SUM(K24:Z24)/COUNTIF(K24:Z24,"&gt;0"),0.01)</f>
        <v>25393.06</v>
      </c>
      <c r="AC24" s="31" t="n">
        <f aca="false">AB24*E24</f>
        <v>25393.06</v>
      </c>
      <c r="AD24" s="32" t="n">
        <f aca="false">STDEV(K24:Z24)/AB24*100</f>
        <v>6.27696661744412</v>
      </c>
    </row>
    <row r="25" customFormat="false" ht="12.8" hidden="false" customHeight="false" outlineLevel="0" collapsed="false">
      <c r="A25" s="21" t="n">
        <v>8</v>
      </c>
      <c r="B25" s="22" t="s">
        <v>81</v>
      </c>
      <c r="C25" s="22" t="s">
        <v>82</v>
      </c>
      <c r="D25" s="23" t="s">
        <v>68</v>
      </c>
      <c r="E25" s="24" t="n">
        <v>1</v>
      </c>
      <c r="F25" s="25"/>
      <c r="G25" s="24"/>
      <c r="H25" s="26"/>
      <c r="I25" s="26"/>
      <c r="J25" s="27" t="n">
        <v>1.0379</v>
      </c>
      <c r="K25" s="24" t="str">
        <f aca="false">IF(SUM(F25)=0,"",F25*J25)</f>
        <v/>
      </c>
      <c r="L25" s="28" t="n">
        <v>18062.5</v>
      </c>
      <c r="M25" s="28" t="n">
        <v>16575</v>
      </c>
      <c r="N25" s="28" t="n">
        <v>10833.33</v>
      </c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30" t="n">
        <f aca="false">COUNTIF(K25:Z25,"&gt;0")</f>
        <v>3</v>
      </c>
      <c r="AB25" s="31" t="n">
        <f aca="false">CEILING(SUM(K25:Z25)/COUNTIF(K25:Z25,"&gt;0"),0.01)</f>
        <v>15156.95</v>
      </c>
      <c r="AC25" s="31" t="n">
        <f aca="false">AB25*E25</f>
        <v>15156.95</v>
      </c>
      <c r="AD25" s="32" t="n">
        <f aca="false">STDEV(K25:Z25)/AB25*100</f>
        <v>25.1865364773575</v>
      </c>
    </row>
    <row r="26" customFormat="false" ht="12.8" hidden="false" customHeight="false" outlineLevel="0" collapsed="false">
      <c r="A26" s="21" t="n">
        <v>9</v>
      </c>
      <c r="B26" s="22" t="s">
        <v>83</v>
      </c>
      <c r="C26" s="22" t="s">
        <v>84</v>
      </c>
      <c r="D26" s="23" t="s">
        <v>68</v>
      </c>
      <c r="E26" s="24" t="n">
        <v>1</v>
      </c>
      <c r="F26" s="25"/>
      <c r="G26" s="24"/>
      <c r="H26" s="26"/>
      <c r="I26" s="26"/>
      <c r="J26" s="27" t="n">
        <v>1.0379</v>
      </c>
      <c r="K26" s="24" t="str">
        <f aca="false">IF(SUM(F26)=0,"",F26*J26)</f>
        <v/>
      </c>
      <c r="L26" s="28" t="n">
        <v>4250</v>
      </c>
      <c r="M26" s="28" t="n">
        <v>4704.166</v>
      </c>
      <c r="N26" s="28" t="n">
        <v>4000</v>
      </c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0" t="n">
        <f aca="false">COUNTIF(K26:Z26,"&gt;0")</f>
        <v>3</v>
      </c>
      <c r="AB26" s="31" t="n">
        <f aca="false">CEILING(SUM(K26:Z26)/COUNTIF(K26:Z26,"&gt;0"),0.01)</f>
        <v>4318.06</v>
      </c>
      <c r="AC26" s="31" t="n">
        <f aca="false">AB26*E26</f>
        <v>4318.06</v>
      </c>
      <c r="AD26" s="32" t="n">
        <f aca="false">STDEV(K26:Z26)/AB26*100</f>
        <v>8.26718275257929</v>
      </c>
    </row>
    <row r="27" customFormat="false" ht="12.8" hidden="false" customHeight="false" outlineLevel="0" collapsed="false">
      <c r="A27" s="21" t="n">
        <v>10</v>
      </c>
      <c r="B27" s="22" t="s">
        <v>85</v>
      </c>
      <c r="C27" s="22" t="s">
        <v>86</v>
      </c>
      <c r="D27" s="23" t="s">
        <v>68</v>
      </c>
      <c r="E27" s="24" t="n">
        <v>1</v>
      </c>
      <c r="F27" s="25"/>
      <c r="G27" s="24"/>
      <c r="H27" s="26"/>
      <c r="I27" s="26"/>
      <c r="J27" s="27" t="n">
        <v>1.0379</v>
      </c>
      <c r="K27" s="24" t="str">
        <f aca="false">IF(SUM(F27)=0,"",F27*J27)</f>
        <v/>
      </c>
      <c r="L27" s="28" t="n">
        <v>7163.33</v>
      </c>
      <c r="M27" s="28" t="n">
        <v>8880</v>
      </c>
      <c r="N27" s="28" t="n">
        <v>7266.66</v>
      </c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0" t="n">
        <f aca="false">COUNTIF(K27:Z27,"&gt;0")</f>
        <v>3</v>
      </c>
      <c r="AB27" s="31" t="n">
        <f aca="false">CEILING(SUM(K27:Z27)/COUNTIF(K27:Z27,"&gt;0"),0.01)</f>
        <v>7770</v>
      </c>
      <c r="AC27" s="31" t="n">
        <f aca="false">AB27*E27</f>
        <v>7770</v>
      </c>
      <c r="AD27" s="32" t="n">
        <f aca="false">STDEV(K27:Z27)/AB27*100</f>
        <v>12.3896842025403</v>
      </c>
    </row>
    <row r="28" customFormat="false" ht="12.8" hidden="false" customHeight="false" outlineLevel="0" collapsed="false">
      <c r="A28" s="21" t="n">
        <v>11</v>
      </c>
      <c r="B28" s="22" t="s">
        <v>87</v>
      </c>
      <c r="C28" s="22" t="s">
        <v>88</v>
      </c>
      <c r="D28" s="23" t="s">
        <v>68</v>
      </c>
      <c r="E28" s="24" t="n">
        <v>1</v>
      </c>
      <c r="F28" s="25"/>
      <c r="G28" s="24"/>
      <c r="H28" s="26"/>
      <c r="I28" s="26"/>
      <c r="J28" s="27" t="n">
        <v>1.0379</v>
      </c>
      <c r="K28" s="24" t="str">
        <f aca="false">IF(SUM(F28)=0,"",F28*J28)</f>
        <v/>
      </c>
      <c r="L28" s="28" t="n">
        <v>15250</v>
      </c>
      <c r="M28" s="28" t="n">
        <v>16433.33</v>
      </c>
      <c r="N28" s="28" t="n">
        <v>13583.33</v>
      </c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30" t="n">
        <f aca="false">COUNTIF(K28:Z28,"&gt;0")</f>
        <v>3</v>
      </c>
      <c r="AB28" s="31" t="n">
        <f aca="false">CEILING(SUM(K28:Z28)/COUNTIF(K28:Z28,"&gt;0"),0.01)</f>
        <v>15088.89</v>
      </c>
      <c r="AC28" s="31" t="n">
        <f aca="false">AB28*E28</f>
        <v>15088.89</v>
      </c>
      <c r="AD28" s="32" t="n">
        <f aca="false">STDEV(K28:Z28)/AB28*100</f>
        <v>9.48919786834523</v>
      </c>
    </row>
    <row r="29" customFormat="false" ht="12.8" hidden="false" customHeight="false" outlineLevel="0" collapsed="false">
      <c r="A29" s="21" t="n">
        <v>12</v>
      </c>
      <c r="B29" s="22" t="s">
        <v>89</v>
      </c>
      <c r="C29" s="22" t="s">
        <v>90</v>
      </c>
      <c r="D29" s="23" t="s">
        <v>68</v>
      </c>
      <c r="E29" s="24" t="n">
        <v>1</v>
      </c>
      <c r="F29" s="25"/>
      <c r="G29" s="24"/>
      <c r="H29" s="26"/>
      <c r="I29" s="26"/>
      <c r="J29" s="27" t="n">
        <v>1.0379</v>
      </c>
      <c r="K29" s="24" t="str">
        <f aca="false">IF(SUM(F29)=0,"",F29*J29)</f>
        <v/>
      </c>
      <c r="L29" s="28" t="n">
        <v>6676.66</v>
      </c>
      <c r="M29" s="28" t="n">
        <v>8851.666</v>
      </c>
      <c r="N29" s="28" t="n">
        <v>6583.33</v>
      </c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30" t="n">
        <f aca="false">COUNTIF(K29:Z29,"&gt;0")</f>
        <v>3</v>
      </c>
      <c r="AB29" s="31" t="n">
        <f aca="false">CEILING(SUM(K29:Z29)/COUNTIF(K29:Z29,"&gt;0"),0.01)</f>
        <v>7370.56</v>
      </c>
      <c r="AC29" s="31" t="n">
        <f aca="false">AB29*E29</f>
        <v>7370.56</v>
      </c>
      <c r="AD29" s="32" t="n">
        <f aca="false">STDEV(K29:Z29)/AB29*100</f>
        <v>17.4142931343338</v>
      </c>
    </row>
    <row r="30" customFormat="false" ht="12.8" hidden="false" customHeight="false" outlineLevel="0" collapsed="false">
      <c r="A30" s="21" t="n">
        <v>13</v>
      </c>
      <c r="B30" s="22" t="s">
        <v>91</v>
      </c>
      <c r="C30" s="22" t="s">
        <v>92</v>
      </c>
      <c r="D30" s="23" t="s">
        <v>68</v>
      </c>
      <c r="E30" s="24" t="n">
        <v>1</v>
      </c>
      <c r="F30" s="25"/>
      <c r="G30" s="24"/>
      <c r="H30" s="26"/>
      <c r="I30" s="26"/>
      <c r="J30" s="27" t="n">
        <v>1.0379</v>
      </c>
      <c r="K30" s="24" t="str">
        <f aca="false">IF(SUM(F30)=0,"",F30*J30)</f>
        <v/>
      </c>
      <c r="L30" s="28" t="n">
        <v>21000</v>
      </c>
      <c r="M30" s="28" t="n">
        <v>24550</v>
      </c>
      <c r="N30" s="28" t="n">
        <v>19833.33</v>
      </c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30" t="n">
        <f aca="false">COUNTIF(K30:Z30,"&gt;0")</f>
        <v>3</v>
      </c>
      <c r="AB30" s="31" t="n">
        <f aca="false">CEILING(SUM(K30:Z30)/COUNTIF(K30:Z30,"&gt;0"),0.01)</f>
        <v>21794.45</v>
      </c>
      <c r="AC30" s="31" t="n">
        <f aca="false">AB30*E30</f>
        <v>21794.45</v>
      </c>
      <c r="AD30" s="32" t="n">
        <f aca="false">STDEV(K30:Z30)/AB30*100</f>
        <v>11.2718782773385</v>
      </c>
    </row>
    <row r="31" customFormat="false" ht="12.8" hidden="false" customHeight="false" outlineLevel="0" collapsed="false">
      <c r="A31" s="21" t="n">
        <v>14</v>
      </c>
      <c r="B31" s="22" t="s">
        <v>93</v>
      </c>
      <c r="C31" s="22" t="s">
        <v>94</v>
      </c>
      <c r="D31" s="23" t="s">
        <v>68</v>
      </c>
      <c r="E31" s="24" t="n">
        <v>1</v>
      </c>
      <c r="F31" s="25"/>
      <c r="G31" s="24"/>
      <c r="H31" s="26"/>
      <c r="I31" s="26"/>
      <c r="J31" s="27" t="n">
        <v>1.0379</v>
      </c>
      <c r="K31" s="24" t="str">
        <f aca="false">IF(SUM(F31)=0,"",F31*J31)</f>
        <v/>
      </c>
      <c r="L31" s="28" t="n">
        <v>86416.66</v>
      </c>
      <c r="M31" s="28" t="n">
        <v>105000</v>
      </c>
      <c r="N31" s="28" t="n">
        <v>75000</v>
      </c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30" t="n">
        <f aca="false">COUNTIF(K31:Z31,"&gt;0")</f>
        <v>3</v>
      </c>
      <c r="AB31" s="31" t="n">
        <f aca="false">CEILING(SUM(K31:Z31)/COUNTIF(K31:Z31,"&gt;0"),0.01)</f>
        <v>88805.56</v>
      </c>
      <c r="AC31" s="31" t="n">
        <f aca="false">AB31*E31</f>
        <v>88805.56</v>
      </c>
      <c r="AD31" s="32" t="n">
        <f aca="false">STDEV(K31:Z31)/AB31*100</f>
        <v>17.0507321478081</v>
      </c>
    </row>
    <row r="32" customFormat="false" ht="12.8" hidden="false" customHeight="false" outlineLevel="0" collapsed="false">
      <c r="A32" s="21" t="n">
        <v>15</v>
      </c>
      <c r="B32" s="22" t="s">
        <v>95</v>
      </c>
      <c r="C32" s="22" t="s">
        <v>96</v>
      </c>
      <c r="D32" s="23" t="s">
        <v>68</v>
      </c>
      <c r="E32" s="24" t="n">
        <v>1</v>
      </c>
      <c r="F32" s="25"/>
      <c r="G32" s="24"/>
      <c r="H32" s="26"/>
      <c r="I32" s="26"/>
      <c r="J32" s="27" t="n">
        <v>1.0379</v>
      </c>
      <c r="K32" s="24" t="str">
        <f aca="false">IF(SUM(F32)=0,"",F32*J32)</f>
        <v/>
      </c>
      <c r="L32" s="28" t="n">
        <v>19416.66</v>
      </c>
      <c r="M32" s="28" t="n">
        <v>19285</v>
      </c>
      <c r="N32" s="28" t="n">
        <v>18058.33</v>
      </c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30" t="n">
        <f aca="false">COUNTIF(K32:Z32,"&gt;0")</f>
        <v>3</v>
      </c>
      <c r="AB32" s="31" t="n">
        <f aca="false">CEILING(SUM(K32:Z32)/COUNTIF(K32:Z32,"&gt;0"),0.01)</f>
        <v>18920</v>
      </c>
      <c r="AC32" s="31" t="n">
        <f aca="false">AB32*E32</f>
        <v>18920</v>
      </c>
      <c r="AD32" s="32" t="n">
        <f aca="false">STDEV(K32:Z32)/AB32*100</f>
        <v>3.95942531210773</v>
      </c>
    </row>
    <row r="33" customFormat="false" ht="12.8" hidden="false" customHeight="false" outlineLevel="0" collapsed="false">
      <c r="A33" s="21" t="n">
        <v>16</v>
      </c>
      <c r="B33" s="22" t="s">
        <v>97</v>
      </c>
      <c r="C33" s="22" t="s">
        <v>98</v>
      </c>
      <c r="D33" s="23" t="s">
        <v>68</v>
      </c>
      <c r="E33" s="24" t="n">
        <v>1</v>
      </c>
      <c r="F33" s="25"/>
      <c r="G33" s="24"/>
      <c r="H33" s="26"/>
      <c r="I33" s="26"/>
      <c r="J33" s="27" t="n">
        <v>1.0379</v>
      </c>
      <c r="K33" s="24" t="str">
        <f aca="false">IF(SUM(F33)=0,"",F33*J33)</f>
        <v/>
      </c>
      <c r="L33" s="28" t="n">
        <v>21583.33</v>
      </c>
      <c r="M33" s="28" t="n">
        <v>22530.833</v>
      </c>
      <c r="N33" s="28" t="n">
        <v>17866.66</v>
      </c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30" t="n">
        <f aca="false">COUNTIF(K33:Z33,"&gt;0")</f>
        <v>3</v>
      </c>
      <c r="AB33" s="31" t="n">
        <f aca="false">CEILING(SUM(K33:Z33)/COUNTIF(K33:Z33,"&gt;0"),0.01)</f>
        <v>20660.28</v>
      </c>
      <c r="AC33" s="31" t="n">
        <f aca="false">AB33*E33</f>
        <v>20660.28</v>
      </c>
      <c r="AD33" s="32" t="n">
        <f aca="false">STDEV(K33:Z33)/AB33*100</f>
        <v>11.9325066578741</v>
      </c>
    </row>
    <row r="34" customFormat="false" ht="12.8" hidden="false" customHeight="false" outlineLevel="0" collapsed="false">
      <c r="A34" s="21" t="n">
        <v>17</v>
      </c>
      <c r="B34" s="22" t="s">
        <v>99</v>
      </c>
      <c r="C34" s="22" t="s">
        <v>100</v>
      </c>
      <c r="D34" s="23" t="s">
        <v>68</v>
      </c>
      <c r="E34" s="24" t="n">
        <v>1</v>
      </c>
      <c r="F34" s="25"/>
      <c r="G34" s="24"/>
      <c r="H34" s="26"/>
      <c r="I34" s="26"/>
      <c r="J34" s="27" t="n">
        <v>1.0379</v>
      </c>
      <c r="K34" s="24" t="str">
        <f aca="false">IF(SUM(F34)=0,"",F34*J34)</f>
        <v/>
      </c>
      <c r="L34" s="28" t="n">
        <v>27666.66</v>
      </c>
      <c r="M34" s="28" t="n">
        <v>32158.33</v>
      </c>
      <c r="N34" s="28" t="n">
        <v>28416.66</v>
      </c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30" t="n">
        <f aca="false">COUNTIF(K34:Z34,"&gt;0")</f>
        <v>3</v>
      </c>
      <c r="AB34" s="31" t="n">
        <f aca="false">CEILING(SUM(K34:Z34)/COUNTIF(K34:Z34,"&gt;0"),0.01)</f>
        <v>29413.89</v>
      </c>
      <c r="AC34" s="31" t="n">
        <f aca="false">AB34*E34</f>
        <v>29413.89</v>
      </c>
      <c r="AD34" s="32" t="n">
        <f aca="false">STDEV(K34:Z34)/AB34*100</f>
        <v>8.18035972916569</v>
      </c>
    </row>
    <row r="35" customFormat="false" ht="12.8" hidden="false" customHeight="false" outlineLevel="0" collapsed="false">
      <c r="A35" s="21" t="n">
        <v>18</v>
      </c>
      <c r="B35" s="22" t="s">
        <v>101</v>
      </c>
      <c r="C35" s="22" t="s">
        <v>102</v>
      </c>
      <c r="D35" s="23" t="s">
        <v>68</v>
      </c>
      <c r="E35" s="24" t="n">
        <v>1</v>
      </c>
      <c r="F35" s="25"/>
      <c r="G35" s="24"/>
      <c r="H35" s="26"/>
      <c r="I35" s="26"/>
      <c r="J35" s="27" t="n">
        <v>1.0379</v>
      </c>
      <c r="K35" s="24" t="str">
        <f aca="false">IF(SUM(F35)=0,"",F35*J35)</f>
        <v/>
      </c>
      <c r="L35" s="28" t="n">
        <v>39083.33</v>
      </c>
      <c r="M35" s="28" t="n">
        <v>49852.5</v>
      </c>
      <c r="N35" s="28" t="n">
        <v>35970.833</v>
      </c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30" t="n">
        <f aca="false">COUNTIF(K35:Z35,"&gt;0")</f>
        <v>3</v>
      </c>
      <c r="AB35" s="31" t="n">
        <f aca="false">CEILING(SUM(K35:Z35)/COUNTIF(K35:Z35,"&gt;0"),0.01)</f>
        <v>41635.56</v>
      </c>
      <c r="AC35" s="31" t="n">
        <f aca="false">AB35*E35</f>
        <v>41635.56</v>
      </c>
      <c r="AD35" s="32" t="n">
        <f aca="false">STDEV(K35:Z35)/AB35*100</f>
        <v>17.49530386222</v>
      </c>
    </row>
    <row r="36" customFormat="false" ht="12.8" hidden="false" customHeight="false" outlineLevel="0" collapsed="false">
      <c r="A36" s="21" t="n">
        <v>19</v>
      </c>
      <c r="B36" s="22" t="s">
        <v>103</v>
      </c>
      <c r="C36" s="22" t="s">
        <v>104</v>
      </c>
      <c r="D36" s="23" t="s">
        <v>68</v>
      </c>
      <c r="E36" s="24" t="n">
        <v>1</v>
      </c>
      <c r="F36" s="25"/>
      <c r="G36" s="24"/>
      <c r="H36" s="26"/>
      <c r="I36" s="26"/>
      <c r="J36" s="27" t="n">
        <v>1.0379</v>
      </c>
      <c r="K36" s="24" t="str">
        <f aca="false">IF(SUM(F36)=0,"",F36*J36)</f>
        <v/>
      </c>
      <c r="L36" s="28" t="n">
        <v>2641.66</v>
      </c>
      <c r="M36" s="28" t="n">
        <v>2770.833</v>
      </c>
      <c r="N36" s="28" t="n">
        <v>2450</v>
      </c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30" t="n">
        <f aca="false">COUNTIF(K36:Z36,"&gt;0")</f>
        <v>3</v>
      </c>
      <c r="AB36" s="31" t="n">
        <f aca="false">CEILING(SUM(K36:Z36)/COUNTIF(K36:Z36,"&gt;0"),0.01)</f>
        <v>2620.84</v>
      </c>
      <c r="AC36" s="31" t="n">
        <f aca="false">AB36*E36</f>
        <v>2620.84</v>
      </c>
      <c r="AD36" s="32" t="n">
        <f aca="false">STDEV(K36:Z36)/AB36*100</f>
        <v>6.15938033424032</v>
      </c>
    </row>
    <row r="37" customFormat="false" ht="12.8" hidden="false" customHeight="false" outlineLevel="0" collapsed="false">
      <c r="A37" s="21" t="n">
        <v>20</v>
      </c>
      <c r="B37" s="22" t="s">
        <v>105</v>
      </c>
      <c r="C37" s="22" t="s">
        <v>106</v>
      </c>
      <c r="D37" s="23" t="s">
        <v>68</v>
      </c>
      <c r="E37" s="24" t="n">
        <v>1</v>
      </c>
      <c r="F37" s="25"/>
      <c r="G37" s="24"/>
      <c r="H37" s="26"/>
      <c r="I37" s="26"/>
      <c r="J37" s="27" t="n">
        <v>1.0379</v>
      </c>
      <c r="K37" s="24" t="str">
        <f aca="false">IF(SUM(F37)=0,"",F37*J37)</f>
        <v/>
      </c>
      <c r="L37" s="28" t="n">
        <v>14000</v>
      </c>
      <c r="M37" s="28" t="n">
        <v>15908.333</v>
      </c>
      <c r="N37" s="28" t="n">
        <v>12416.66</v>
      </c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30" t="n">
        <f aca="false">COUNTIF(K37:Z37,"&gt;0")</f>
        <v>3</v>
      </c>
      <c r="AB37" s="31" t="n">
        <f aca="false">CEILING(SUM(K37:Z37)/COUNTIF(K37:Z37,"&gt;0"),0.01)</f>
        <v>14108.34</v>
      </c>
      <c r="AC37" s="31" t="n">
        <f aca="false">AB37*E37</f>
        <v>14108.34</v>
      </c>
      <c r="AD37" s="32" t="n">
        <f aca="false">STDEV(K37:Z37)/AB37*100</f>
        <v>12.3923541159081</v>
      </c>
    </row>
    <row r="38" customFormat="false" ht="12.8" hidden="false" customHeight="false" outlineLevel="0" collapsed="false">
      <c r="A38" s="21" t="n">
        <v>21</v>
      </c>
      <c r="B38" s="22" t="s">
        <v>107</v>
      </c>
      <c r="C38" s="22" t="s">
        <v>108</v>
      </c>
      <c r="D38" s="23" t="s">
        <v>68</v>
      </c>
      <c r="E38" s="24" t="n">
        <v>1</v>
      </c>
      <c r="F38" s="25"/>
      <c r="G38" s="24"/>
      <c r="H38" s="26"/>
      <c r="I38" s="26"/>
      <c r="J38" s="27" t="n">
        <v>1.0379</v>
      </c>
      <c r="K38" s="24" t="str">
        <f aca="false">IF(SUM(F38)=0,"",F38*J38)</f>
        <v/>
      </c>
      <c r="L38" s="28" t="n">
        <v>2208.33</v>
      </c>
      <c r="M38" s="28" t="n">
        <v>1555.833</v>
      </c>
      <c r="N38" s="28" t="n">
        <v>2000</v>
      </c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30" t="n">
        <f aca="false">COUNTIF(K38:Z38,"&gt;0")</f>
        <v>3</v>
      </c>
      <c r="AB38" s="31" t="n">
        <f aca="false">CEILING(SUM(K38:Z38)/COUNTIF(K38:Z38,"&gt;0"),0.01)</f>
        <v>1921.39</v>
      </c>
      <c r="AC38" s="31" t="n">
        <f aca="false">AB38*E38</f>
        <v>1921.39</v>
      </c>
      <c r="AD38" s="32" t="n">
        <f aca="false">STDEV(K38:Z38)/AB38*100</f>
        <v>17.3455765729672</v>
      </c>
    </row>
    <row r="39" customFormat="false" ht="12.8" hidden="false" customHeight="false" outlineLevel="0" collapsed="false">
      <c r="A39" s="21" t="n">
        <v>22</v>
      </c>
      <c r="B39" s="22" t="s">
        <v>109</v>
      </c>
      <c r="C39" s="22" t="s">
        <v>110</v>
      </c>
      <c r="D39" s="23" t="s">
        <v>68</v>
      </c>
      <c r="E39" s="24" t="n">
        <v>1</v>
      </c>
      <c r="F39" s="25"/>
      <c r="G39" s="24"/>
      <c r="H39" s="26"/>
      <c r="I39" s="26"/>
      <c r="J39" s="27" t="n">
        <v>1.0379</v>
      </c>
      <c r="K39" s="24" t="str">
        <f aca="false">IF(SUM(F39)=0,"",F39*J39)</f>
        <v/>
      </c>
      <c r="L39" s="28" t="n">
        <v>1108.33</v>
      </c>
      <c r="M39" s="28" t="n">
        <v>610</v>
      </c>
      <c r="N39" s="28" t="n">
        <v>825</v>
      </c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30" t="n">
        <f aca="false">COUNTIF(K39:Z39,"&gt;0")</f>
        <v>3</v>
      </c>
      <c r="AB39" s="31" t="n">
        <f aca="false">CEILING(SUM(K39:Z39)/COUNTIF(K39:Z39,"&gt;0"),0.01)</f>
        <v>847.78</v>
      </c>
      <c r="AC39" s="31" t="n">
        <f aca="false">AB39*E39</f>
        <v>847.78</v>
      </c>
      <c r="AD39" s="32" t="n">
        <f aca="false">STDEV(K39:Z39)/AB39*100</f>
        <v>29.4822422229768</v>
      </c>
    </row>
    <row r="40" customFormat="false" ht="12.8" hidden="false" customHeight="false" outlineLevel="0" collapsed="false">
      <c r="A40" s="21" t="n">
        <v>23</v>
      </c>
      <c r="B40" s="22" t="s">
        <v>111</v>
      </c>
      <c r="C40" s="22" t="s">
        <v>112</v>
      </c>
      <c r="D40" s="23" t="s">
        <v>68</v>
      </c>
      <c r="E40" s="24" t="n">
        <v>1</v>
      </c>
      <c r="F40" s="25"/>
      <c r="G40" s="24"/>
      <c r="H40" s="26"/>
      <c r="I40" s="26"/>
      <c r="J40" s="27" t="n">
        <v>1.0379</v>
      </c>
      <c r="K40" s="24" t="str">
        <f aca="false">IF(SUM(F40)=0,"",F40*J40)</f>
        <v/>
      </c>
      <c r="L40" s="28" t="n">
        <v>107525</v>
      </c>
      <c r="M40" s="28" t="n">
        <v>109408.33</v>
      </c>
      <c r="N40" s="28" t="n">
        <v>11833.33</v>
      </c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30" t="n">
        <f aca="false">COUNTIF(K40:Z40,"&gt;0")</f>
        <v>3</v>
      </c>
      <c r="AB40" s="31" t="n">
        <f aca="false">CEILING(SUM(K40:Z40)/COUNTIF(K40:Z40,"&gt;0"),0.01)</f>
        <v>76255.56</v>
      </c>
      <c r="AC40" s="31" t="n">
        <f aca="false">AB40*E40</f>
        <v>76255.56</v>
      </c>
      <c r="AD40" s="32" t="n">
        <f aca="false">STDEV(K40:Z40)/AB40*100</f>
        <v>73.1739800830206</v>
      </c>
    </row>
    <row r="41" customFormat="false" ht="12.8" hidden="false" customHeight="false" outlineLevel="0" collapsed="false">
      <c r="A41" s="21" t="n">
        <v>24</v>
      </c>
      <c r="B41" s="22" t="s">
        <v>113</v>
      </c>
      <c r="C41" s="22" t="s">
        <v>114</v>
      </c>
      <c r="D41" s="23" t="s">
        <v>68</v>
      </c>
      <c r="E41" s="24" t="n">
        <v>1</v>
      </c>
      <c r="F41" s="25"/>
      <c r="G41" s="24"/>
      <c r="H41" s="26"/>
      <c r="I41" s="26"/>
      <c r="J41" s="27" t="n">
        <v>1.0379</v>
      </c>
      <c r="K41" s="24" t="str">
        <f aca="false">IF(SUM(F41)=0,"",F41*J41)</f>
        <v/>
      </c>
      <c r="L41" s="28" t="n">
        <v>20916.66</v>
      </c>
      <c r="M41" s="28" t="n">
        <v>23030.833</v>
      </c>
      <c r="N41" s="28" t="n">
        <v>21125</v>
      </c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30" t="n">
        <f aca="false">COUNTIF(K41:Z41,"&gt;0")</f>
        <v>3</v>
      </c>
      <c r="AB41" s="31" t="n">
        <f aca="false">CEILING(SUM(K41:Z41)/COUNTIF(K41:Z41,"&gt;0"),0.01)</f>
        <v>21690.84</v>
      </c>
      <c r="AC41" s="31" t="n">
        <f aca="false">AB41*E41</f>
        <v>21690.84</v>
      </c>
      <c r="AD41" s="32" t="n">
        <f aca="false">STDEV(K41:Z41)/AB41*100</f>
        <v>5.37158449265539</v>
      </c>
    </row>
    <row r="42" customFormat="false" ht="12.8" hidden="false" customHeight="false" outlineLevel="0" collapsed="false">
      <c r="A42" s="21" t="n">
        <v>25</v>
      </c>
      <c r="B42" s="22" t="s">
        <v>115</v>
      </c>
      <c r="C42" s="22" t="s">
        <v>116</v>
      </c>
      <c r="D42" s="23" t="s">
        <v>68</v>
      </c>
      <c r="E42" s="24" t="n">
        <v>1</v>
      </c>
      <c r="F42" s="25"/>
      <c r="G42" s="24"/>
      <c r="H42" s="26"/>
      <c r="I42" s="26"/>
      <c r="J42" s="27" t="n">
        <v>1.0379</v>
      </c>
      <c r="K42" s="24" t="str">
        <f aca="false">IF(SUM(F42)=0,"",F42*J42)</f>
        <v/>
      </c>
      <c r="L42" s="28" t="n">
        <v>4141.66</v>
      </c>
      <c r="M42" s="28" t="n">
        <v>4160</v>
      </c>
      <c r="N42" s="28" t="n">
        <v>4166.666</v>
      </c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0" t="n">
        <f aca="false">COUNTIF(K42:Z42,"&gt;0")</f>
        <v>3</v>
      </c>
      <c r="AB42" s="31" t="n">
        <f aca="false">CEILING(SUM(K42:Z42)/COUNTIF(K42:Z42,"&gt;0"),0.01)</f>
        <v>4156.11</v>
      </c>
      <c r="AC42" s="31" t="n">
        <f aca="false">AB42*E42</f>
        <v>4156.11</v>
      </c>
      <c r="AD42" s="32" t="n">
        <f aca="false">STDEV(K42:Z42)/AB42*100</f>
        <v>0.311570272928643</v>
      </c>
    </row>
    <row r="43" customFormat="false" ht="12.8" hidden="false" customHeight="false" outlineLevel="0" collapsed="false">
      <c r="A43" s="21" t="n">
        <v>26</v>
      </c>
      <c r="B43" s="22" t="s">
        <v>117</v>
      </c>
      <c r="C43" s="22" t="s">
        <v>118</v>
      </c>
      <c r="D43" s="23" t="s">
        <v>68</v>
      </c>
      <c r="E43" s="24" t="n">
        <v>1</v>
      </c>
      <c r="F43" s="25"/>
      <c r="G43" s="24"/>
      <c r="H43" s="26"/>
      <c r="I43" s="26"/>
      <c r="J43" s="27" t="n">
        <v>1.0379</v>
      </c>
      <c r="K43" s="24" t="str">
        <f aca="false">IF(SUM(F43)=0,"",F43*J43)</f>
        <v/>
      </c>
      <c r="L43" s="28" t="n">
        <v>2833.33</v>
      </c>
      <c r="M43" s="28" t="n">
        <v>1371.666</v>
      </c>
      <c r="N43" s="28" t="n">
        <v>2333.33</v>
      </c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30" t="n">
        <f aca="false">COUNTIF(K43:Z43,"&gt;0")</f>
        <v>3</v>
      </c>
      <c r="AB43" s="31" t="n">
        <f aca="false">CEILING(SUM(K43:Z43)/COUNTIF(K43:Z43,"&gt;0"),0.01)</f>
        <v>2179.45</v>
      </c>
      <c r="AC43" s="31" t="n">
        <f aca="false">AB43*E43</f>
        <v>2179.45</v>
      </c>
      <c r="AD43" s="32" t="n">
        <f aca="false">STDEV(K43:Z43)/AB43*100</f>
        <v>34.0858446346476</v>
      </c>
    </row>
    <row r="44" customFormat="false" ht="12.8" hidden="false" customHeight="false" outlineLevel="0" collapsed="false">
      <c r="A44" s="21" t="n">
        <v>27</v>
      </c>
      <c r="B44" s="22" t="s">
        <v>119</v>
      </c>
      <c r="C44" s="22" t="s">
        <v>120</v>
      </c>
      <c r="D44" s="23" t="s">
        <v>68</v>
      </c>
      <c r="E44" s="24" t="n">
        <v>1</v>
      </c>
      <c r="F44" s="25"/>
      <c r="G44" s="24"/>
      <c r="H44" s="26"/>
      <c r="I44" s="26"/>
      <c r="J44" s="27" t="n">
        <v>1.0379</v>
      </c>
      <c r="K44" s="24"/>
      <c r="L44" s="28" t="n">
        <v>975</v>
      </c>
      <c r="M44" s="28" t="n">
        <v>702.5</v>
      </c>
      <c r="N44" s="28" t="n">
        <v>1333.33</v>
      </c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30" t="n">
        <f aca="false">COUNTIF(K44:Z44,"&gt;0")</f>
        <v>3</v>
      </c>
      <c r="AB44" s="31" t="n">
        <f aca="false">CEILING(SUM(K44:Z44)/COUNTIF(K44:Z44,"&gt;0"),0.01)</f>
        <v>1003.61</v>
      </c>
      <c r="AC44" s="31" t="n">
        <f aca="false">AB44*E44</f>
        <v>1003.61</v>
      </c>
      <c r="AD44" s="32" t="n">
        <f aca="false">STDEV(K44:Z44)/AB44*100</f>
        <v>31.5248616719554</v>
      </c>
    </row>
    <row r="45" customFormat="false" ht="12.8" hidden="false" customHeight="false" outlineLevel="0" collapsed="false">
      <c r="A45" s="21" t="n">
        <v>28</v>
      </c>
      <c r="B45" s="22" t="s">
        <v>121</v>
      </c>
      <c r="C45" s="22" t="s">
        <v>122</v>
      </c>
      <c r="D45" s="23" t="s">
        <v>68</v>
      </c>
      <c r="E45" s="24" t="n">
        <v>1</v>
      </c>
      <c r="F45" s="25"/>
      <c r="G45" s="24"/>
      <c r="H45" s="26"/>
      <c r="I45" s="26"/>
      <c r="J45" s="27" t="n">
        <v>1.0379</v>
      </c>
      <c r="K45" s="24"/>
      <c r="L45" s="28" t="n">
        <v>633.33</v>
      </c>
      <c r="M45" s="28" t="n">
        <v>441.66</v>
      </c>
      <c r="N45" s="28" t="n">
        <v>333.33</v>
      </c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30" t="n">
        <f aca="false">COUNTIF(K45:Z45,"&gt;0")</f>
        <v>3</v>
      </c>
      <c r="AB45" s="31" t="n">
        <f aca="false">CEILING(SUM(K45:Z45)/COUNTIF(K45:Z45,"&gt;0"),0.01)</f>
        <v>469.44</v>
      </c>
      <c r="AC45" s="31" t="n">
        <f aca="false">AB45*E45</f>
        <v>469.44</v>
      </c>
      <c r="AD45" s="32" t="n">
        <f aca="false">STDEV(K45:Z45)/AB45*100</f>
        <v>32.3613391422514</v>
      </c>
    </row>
    <row r="46" customFormat="false" ht="12.8" hidden="false" customHeight="false" outlineLevel="0" collapsed="false">
      <c r="A46" s="21" t="n">
        <v>29</v>
      </c>
      <c r="B46" s="22" t="s">
        <v>123</v>
      </c>
      <c r="C46" s="22" t="s">
        <v>124</v>
      </c>
      <c r="D46" s="23" t="s">
        <v>68</v>
      </c>
      <c r="E46" s="24" t="n">
        <v>1</v>
      </c>
      <c r="F46" s="25"/>
      <c r="G46" s="24"/>
      <c r="H46" s="26"/>
      <c r="I46" s="26"/>
      <c r="J46" s="27" t="n">
        <v>1.0379</v>
      </c>
      <c r="K46" s="24"/>
      <c r="L46" s="28" t="n">
        <v>56416.66</v>
      </c>
      <c r="M46" s="28" t="n">
        <v>73625</v>
      </c>
      <c r="N46" s="28" t="n">
        <v>71500</v>
      </c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30" t="n">
        <f aca="false">COUNTIF(K46:Z46,"&gt;0")</f>
        <v>3</v>
      </c>
      <c r="AB46" s="31" t="n">
        <f aca="false">CEILING(SUM(K46:Z46)/COUNTIF(K46:Z46,"&gt;0"),0.01)</f>
        <v>67180.56</v>
      </c>
      <c r="AC46" s="31" t="n">
        <f aca="false">AB46*E46</f>
        <v>67180.56</v>
      </c>
      <c r="AD46" s="32" t="n">
        <f aca="false">STDEV(K46:Z46)/AB46*100</f>
        <v>13.9655900242749</v>
      </c>
    </row>
    <row r="47" customFormat="false" ht="12.75" hidden="false" customHeight="true" outlineLevel="0" collapsed="false">
      <c r="A47" s="33"/>
      <c r="B47" s="34"/>
      <c r="C47" s="35" t="s">
        <v>125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7" t="n">
        <f aca="false">SUM(AC18:AC46)</f>
        <v>594812.58</v>
      </c>
      <c r="AD47" s="38"/>
    </row>
    <row r="48" customFormat="false" ht="12.8" hidden="false" customHeight="false" outlineLevel="0" collapsed="false"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</row>
    <row r="49" s="41" customFormat="true" ht="12.8" hidden="true" customHeight="false" outlineLevel="0" collapsed="false">
      <c r="C49" s="41" t="s">
        <v>126</v>
      </c>
    </row>
    <row r="50" s="41" customFormat="true" ht="12.8" hidden="true" customHeight="false" outlineLevel="0" collapsed="false">
      <c r="C50" s="42" t="s">
        <v>127</v>
      </c>
    </row>
    <row r="51" s="41" customFormat="true" ht="12.8" hidden="true" customHeight="false" outlineLevel="0" collapsed="false">
      <c r="C51" s="42" t="s">
        <v>128</v>
      </c>
    </row>
    <row r="52" s="41" customFormat="true" ht="12.8" hidden="true" customHeight="false" outlineLevel="0" collapsed="false">
      <c r="C52" s="42" t="s">
        <v>129</v>
      </c>
    </row>
    <row r="53" customFormat="false" ht="12.8" hidden="false" customHeight="false" outlineLevel="0" collapsed="false">
      <c r="L53" s="43"/>
    </row>
    <row r="54" s="44" customFormat="true" ht="15" hidden="false" customHeight="false" outlineLevel="0" collapsed="false">
      <c r="C54" s="45" t="s">
        <v>130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="44" customFormat="true" ht="15" hidden="false" customHeight="false" outlineLevel="0" collapsed="false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="44" customFormat="true" ht="15" hidden="false" customHeight="false" outlineLevel="0" collapsed="false">
      <c r="C56" s="46"/>
      <c r="D56" s="47"/>
      <c r="E56" s="47"/>
      <c r="F56" s="48" t="s">
        <v>131</v>
      </c>
      <c r="G56" s="48"/>
      <c r="H56" s="48"/>
      <c r="I56" s="48"/>
      <c r="J56" s="48"/>
      <c r="K56" s="49"/>
      <c r="L56" s="48"/>
      <c r="M56" s="48"/>
      <c r="N56" s="48"/>
      <c r="O56" s="50"/>
      <c r="P56" s="50"/>
      <c r="Q56" s="1"/>
      <c r="R56" s="1"/>
      <c r="S56" s="1"/>
      <c r="T56" s="1"/>
      <c r="U56" s="1"/>
      <c r="V56" s="47"/>
      <c r="W56" s="47"/>
      <c r="X56" s="47"/>
      <c r="Y56" s="47"/>
      <c r="Z56" s="47"/>
      <c r="AA56" s="47"/>
      <c r="AB56" s="47"/>
      <c r="AC56" s="51"/>
    </row>
    <row r="57" s="44" customFormat="true" ht="15" hidden="false" customHeight="false" outlineLevel="0" collapsed="false">
      <c r="C57" s="52" t="s">
        <v>132</v>
      </c>
      <c r="D57" s="47"/>
      <c r="E57" s="47"/>
      <c r="F57" s="50" t="s">
        <v>133</v>
      </c>
      <c r="G57" s="50"/>
      <c r="H57" s="50"/>
      <c r="I57" s="50"/>
      <c r="J57" s="50"/>
      <c r="K57" s="1"/>
      <c r="L57" s="52" t="s">
        <v>134</v>
      </c>
      <c r="M57" s="52"/>
      <c r="N57" s="52"/>
      <c r="O57" s="50"/>
      <c r="P57" s="50"/>
      <c r="Q57" s="1"/>
      <c r="R57" s="1"/>
      <c r="S57" s="1"/>
      <c r="T57" s="1"/>
      <c r="U57" s="1"/>
      <c r="V57" s="47"/>
      <c r="W57" s="47"/>
      <c r="X57" s="47"/>
      <c r="Y57" s="47"/>
      <c r="Z57" s="47"/>
      <c r="AA57" s="47"/>
      <c r="AB57" s="47"/>
    </row>
    <row r="58" customFormat="false" ht="12.8" hidden="false" customHeight="false" outlineLevel="0" collapsed="false">
      <c r="C58" s="53"/>
      <c r="V58" s="49"/>
      <c r="W58" s="49"/>
      <c r="X58" s="49"/>
      <c r="Y58" s="49"/>
      <c r="Z58" s="49"/>
      <c r="AA58" s="49"/>
      <c r="AB58" s="49"/>
    </row>
    <row r="59" customFormat="false" ht="12.8" hidden="false" customHeight="false" outlineLevel="0" collapsed="false">
      <c r="C59" s="45" t="s">
        <v>135</v>
      </c>
      <c r="V59" s="49"/>
      <c r="W59" s="49"/>
      <c r="X59" s="49"/>
      <c r="Y59" s="49"/>
      <c r="Z59" s="49"/>
      <c r="AA59" s="49"/>
      <c r="AB59" s="49"/>
    </row>
    <row r="60" customFormat="false" ht="12.8" hidden="false" customHeight="false" outlineLevel="0" collapsed="false">
      <c r="V60" s="49"/>
      <c r="W60" s="49"/>
      <c r="X60" s="49"/>
      <c r="Y60" s="49"/>
      <c r="Z60" s="49"/>
      <c r="AA60" s="49"/>
      <c r="AB60" s="49"/>
    </row>
    <row r="61" customFormat="false" ht="12.8" hidden="false" customHeight="false" outlineLevel="0" collapsed="false">
      <c r="C61" s="46"/>
      <c r="D61" s="47"/>
      <c r="E61" s="47"/>
      <c r="F61" s="48"/>
      <c r="G61" s="48"/>
      <c r="H61" s="48"/>
      <c r="I61" s="48"/>
      <c r="J61" s="48"/>
      <c r="K61" s="49"/>
      <c r="L61" s="48"/>
      <c r="M61" s="48"/>
      <c r="N61" s="48"/>
      <c r="O61" s="50"/>
      <c r="P61" s="50"/>
      <c r="V61" s="47"/>
      <c r="W61" s="47"/>
      <c r="X61" s="47"/>
      <c r="Y61" s="47"/>
      <c r="Z61" s="47"/>
      <c r="AA61" s="47"/>
      <c r="AB61" s="47"/>
    </row>
    <row r="62" customFormat="false" ht="12.75" hidden="false" customHeight="false" outlineLevel="0" collapsed="false">
      <c r="C62" s="52" t="s">
        <v>132</v>
      </c>
      <c r="D62" s="47"/>
      <c r="E62" s="47"/>
      <c r="F62" s="50" t="s">
        <v>133</v>
      </c>
      <c r="G62" s="50"/>
      <c r="H62" s="50"/>
      <c r="I62" s="50"/>
      <c r="J62" s="50"/>
      <c r="L62" s="52" t="s">
        <v>134</v>
      </c>
      <c r="M62" s="52"/>
      <c r="N62" s="52"/>
      <c r="O62" s="50"/>
      <c r="P62" s="50"/>
      <c r="V62" s="47"/>
      <c r="W62" s="47"/>
      <c r="X62" s="47"/>
      <c r="Y62" s="47"/>
      <c r="Z62" s="47"/>
      <c r="AA62" s="47"/>
      <c r="AB62" s="47"/>
    </row>
    <row r="65" customFormat="false" ht="12.75" hidden="false" customHeight="false" outlineLevel="0" collapsed="false">
      <c r="C65" s="45" t="s">
        <v>136</v>
      </c>
    </row>
    <row r="67" customFormat="false" ht="12.75" hidden="false" customHeight="false" outlineLevel="0" collapsed="false"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</row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17:AD47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47:M47"/>
    <mergeCell ref="F56:J56"/>
    <mergeCell ref="L56:N56"/>
    <mergeCell ref="F57:J57"/>
    <mergeCell ref="L57:N57"/>
    <mergeCell ref="F61:J61"/>
    <mergeCell ref="L61:N61"/>
    <mergeCell ref="F62:J62"/>
    <mergeCell ref="L62:N62"/>
    <mergeCell ref="C67:AD67"/>
  </mergeCells>
  <dataValidations count="1">
    <dataValidation allowBlank="true" operator="between" showDropDown="false" showErrorMessage="true" showInputMessage="true" sqref="E7:AC7" type="list">
      <formula1>подгруппа</formula1>
      <formula2>0</formula2>
    </dataValidation>
  </dataValidations>
  <printOptions headings="false" gridLines="false" gridLinesSet="true" horizontalCentered="false" verticalCentered="false"/>
  <pageMargins left="0.236111111111111" right="0" top="0.39375" bottom="0.39375" header="0.511805555555555" footer="0.511805555555555"/>
  <pageSetup paperSize="8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LibreOffice/6.0.3.2$Windows_x86 LibreOffice_project/8f48d515416608e3a835360314dac7e47fd0b821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2019-10-25T15:15:52Z</cp:lastPrinted>
  <dcterms:modified xsi:type="dcterms:W3CDTF">2023-11-08T14:28:25Z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